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fs.moldovagaz.md\DFGRcC\SECTIA EFECTUARE A PLATILOR\COZEARSCHI\Desktop\cozearschi\WORK DOCS\COMPENSATII 2021-2024\legislatie\Vulnerabilitate 2023-2024\"/>
    </mc:Choice>
  </mc:AlternateContent>
  <bookViews>
    <workbookView xWindow="0" yWindow="0" windowWidth="28800" windowHeight="11700"/>
  </bookViews>
  <sheets>
    <sheet name="AnexaX ACC rom" sheetId="1" r:id="rId1"/>
    <sheet name="AnexaX ACC рус" sheetId="2" r:id="rId2"/>
  </sheets>
  <definedNames>
    <definedName name="_xlnm._FilterDatabase" localSheetId="0" hidden="1">'AnexaX ACC rom'!$B$14:$K$24</definedName>
    <definedName name="_xlnm._FilterDatabase" localSheetId="1" hidden="1">'AnexaX ACC рус'!$B$14:$K$14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K15" i="1" s="1"/>
  <c r="G21" i="2"/>
  <c r="K21" i="2" s="1"/>
  <c r="K23" i="2"/>
  <c r="K22" i="2"/>
  <c r="G22" i="2"/>
  <c r="F20" i="2"/>
  <c r="K20" i="2" s="1"/>
  <c r="F19" i="2"/>
  <c r="K19" i="2" s="1"/>
  <c r="K18" i="2"/>
  <c r="F18" i="2"/>
  <c r="F17" i="2"/>
  <c r="K17" i="2" s="1"/>
  <c r="F16" i="2"/>
  <c r="K16" i="2" s="1"/>
  <c r="K15" i="2"/>
  <c r="F15" i="2"/>
  <c r="K21" i="1"/>
  <c r="G22" i="1"/>
  <c r="K22" i="1" s="1"/>
  <c r="G21" i="1"/>
  <c r="E24" i="2"/>
  <c r="E24" i="1"/>
  <c r="K23" i="1"/>
  <c r="F20" i="1"/>
  <c r="K20" i="1" s="1"/>
  <c r="F19" i="1"/>
  <c r="K19" i="1" s="1"/>
  <c r="F18" i="1"/>
  <c r="K18" i="1" s="1"/>
  <c r="F17" i="1"/>
  <c r="K17" i="1" s="1"/>
  <c r="F16" i="1"/>
  <c r="K16" i="1" s="1"/>
  <c r="F24" i="1" l="1"/>
  <c r="G24" i="2"/>
  <c r="K24" i="2"/>
  <c r="G24" i="1"/>
  <c r="F24" i="2"/>
  <c r="K24" i="1"/>
</calcChain>
</file>

<file path=xl/sharedStrings.xml><?xml version="1.0" encoding="utf-8"?>
<sst xmlns="http://schemas.openxmlformats.org/spreadsheetml/2006/main" count="70" uniqueCount="55">
  <si>
    <t>Anexa nr. 2</t>
  </si>
  <si>
    <t>la Hotărîrea Guvernului nr. 920/2023</t>
  </si>
  <si>
    <t>RAPORT
privind mijloacele financiare necesare pentru finanțarea compensațiilor pentru gazele naturale livrate consumatorilor casnici în limitele volumului maxim compensat pe lună de 180m3 pentru beneficiarii, care primesc un singur tip de compensație, și anume "compensația pentru achitarea facturilor la energie" sau în limitele volumului maxim compensat pe lună de 90m3 pentru beneficiarii, care beneficiază de compensația la energie sub formă de plată monetară, conform Hotărârii Guvernului nr. 920/2023 cu privire la aprobarea volumului compensat și a prețurilor/tarifelor pentru consumatorii casnici în funcție de categoria de vulnerabilitate energetică pentru perioada noiembrie 2023-martie 2024</t>
  </si>
  <si>
    <t>Denumirea Asociației _______________________</t>
  </si>
  <si>
    <t xml:space="preserve">ID-ul Asociației în Sistemul informațional de evidență  a gazelor CC&amp;B _______________
</t>
  </si>
  <si>
    <t>Adresa___________________</t>
  </si>
  <si>
    <t>Luna, anul_______________</t>
  </si>
  <si>
    <t>ID-ul Asociației</t>
  </si>
  <si>
    <t>Nr. apartamentului</t>
  </si>
  <si>
    <t>NPP locatarului</t>
  </si>
  <si>
    <t>Volumul gazelor consumate de locatar în luna curentă, m3</t>
  </si>
  <si>
    <t>Calculul compensației</t>
  </si>
  <si>
    <t>Volumul gazelor consumate de locatar în limitele de pînă la 180m3(inclusiv), m3</t>
  </si>
  <si>
    <t>Volumul gazelor consumate de locatar în limitele de pînă la 90m3(inclusiv), m3</t>
  </si>
  <si>
    <t xml:space="preserve"> Prețul reglementat la gazele naturale livrate, aprobat pentru luna de facturare, cu TVA (lei pentru 1 m3)</t>
  </si>
  <si>
    <t>Prețul la gazele naturale livrate stabilit pentru consumator conform categoriei de vulnerabilitate, cu TVA (lei pentru 1 m3)</t>
  </si>
  <si>
    <t>Categoria de vulnerabilitate conform SIVE</t>
  </si>
  <si>
    <t>Cuantumul compensării diferenței de preț stabilit pentru volumul maxim compensat pe lună, cu TVA 
(lei pentru tot volumul gazelor naturale consumate de consumatorul casnic)</t>
  </si>
  <si>
    <t>Primară</t>
  </si>
  <si>
    <t>Scăzută</t>
  </si>
  <si>
    <t>Medie</t>
  </si>
  <si>
    <t>Ridicată</t>
  </si>
  <si>
    <t>Foarte ridicată</t>
  </si>
  <si>
    <t>Extremă</t>
  </si>
  <si>
    <t>Foarte ridicată A</t>
  </si>
  <si>
    <t>Extremă A</t>
  </si>
  <si>
    <t>...</t>
  </si>
  <si>
    <t>Total</t>
  </si>
  <si>
    <t>X</t>
  </si>
  <si>
    <t>Director</t>
  </si>
  <si>
    <t>Contabil-șef</t>
  </si>
  <si>
    <t>L. Ș.</t>
  </si>
  <si>
    <t>Приложение № 2</t>
  </si>
  <si>
    <t>к Постановлению Правительства № 920/2023</t>
  </si>
  <si>
    <t xml:space="preserve">ОТЧЕТ
о финансовых средствах, необходимых для финансирования компенсаций за природный газ, поставляемый бытовым потребителям в пределах максимального компенсируемого ежемесячного объема в размере 180 куб. м, для бенефициаров, получающих только один вид компенсации, а именно компенсацию оплаты счетов-фактур за энергию, или в пределах максимального компенсируемого ежемесячного объема в размере 90 куб. м – для бенефициаров, получающих компенсацию за энергию в виде денежной выплаты, согласно Постановлению Правительства № 920/2023 об утверждении компенсируемого объема и цен/ тарифов для бытовых потребителей по категории энергетической уязвимости на период ноябрь 2023 года – март 2024 года
</t>
  </si>
  <si>
    <t>Наименование Ассоциации ___________________</t>
  </si>
  <si>
    <t xml:space="preserve">Лицевой счет в информационной 
газовой системе CC&amp;B ______________________                            </t>
  </si>
  <si>
    <t>Адрес_____________________________________</t>
  </si>
  <si>
    <t>Месяц, год_________________________________</t>
  </si>
  <si>
    <t>Лицевой счет Ассоциации</t>
  </si>
  <si>
    <t>№  кв</t>
  </si>
  <si>
    <t>ФИО жильца</t>
  </si>
  <si>
    <t>Объем газа, потребленный жильцом в текущем месяце, куб.м</t>
  </si>
  <si>
    <t>Расчет компенсации</t>
  </si>
  <si>
    <t>Объем газа потребленный жильцом, в пределах до 180м3, куб.м</t>
  </si>
  <si>
    <t>Объем газа потребленный жильцом, в пределах до 90м3, куб.м</t>
  </si>
  <si>
    <t>Регулируемая цена на поставляемый природный газ, 
в месяц, действующая за фактурируемый месяц, с НДС (леев за 1 куб. м)</t>
  </si>
  <si>
    <t>Цена за поставляемый природный газ согласно категории уязвимости, с НДС (леев за 1 куб.м)</t>
  </si>
  <si>
    <t>Категория энергетической уязвимости согласно данным ИСЭУ</t>
  </si>
  <si>
    <t>Сумма компенсации разницы в цене, установленной за максимальный компенсируемый ежемесячный объем,
включая НДС (леев за объем природного газа, потребленного бытовым потребителем)</t>
  </si>
  <si>
    <t>Всего</t>
  </si>
  <si>
    <t>Директор</t>
  </si>
  <si>
    <t>Главный бухгалтер</t>
  </si>
  <si>
    <t>М.П.</t>
  </si>
  <si>
    <t>10=(7-8)*5 sau (7-8)*6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</si>
</sst>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x14ac:knownFonts="1">
    <font>
      <sz val="11"/>
      <color theme="1"/>
      <name val="Calibri"/>
      <family val="2"/>
      <charset val="204"/>
      <scheme val="minor"/>
    </font>
    <font>
      <sz val="11"/>
      <color theme="1"/>
      <name val="Calibri"/>
      <family val="2"/>
      <charset val="204"/>
      <scheme val="minor"/>
    </font>
    <font>
      <sz val="22"/>
      <color theme="1"/>
      <name val="Times New Roman"/>
      <family val="1"/>
      <charset val="204"/>
    </font>
    <font>
      <sz val="22"/>
      <color theme="1"/>
      <name val="Calibri"/>
      <family val="2"/>
      <charset val="204"/>
      <scheme val="minor"/>
    </font>
    <font>
      <b/>
      <sz val="22"/>
      <name val="Times New Roman"/>
      <family val="1"/>
      <charset val="204"/>
    </font>
    <font>
      <b/>
      <sz val="22"/>
      <color theme="1"/>
      <name val="Times New Roman"/>
      <family val="1"/>
      <charset val="204"/>
    </font>
    <font>
      <i/>
      <sz val="22"/>
      <color theme="1"/>
      <name val="Times New Roman"/>
      <family val="1"/>
      <charset val="204"/>
    </font>
    <font>
      <i/>
      <sz val="22"/>
      <name val="Times New Roman"/>
      <family val="1"/>
      <charset val="204"/>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s>
  <cellStyleXfs count="3">
    <xf numFmtId="0" fontId="0" fillId="0" borderId="0"/>
    <xf numFmtId="0" fontId="1" fillId="0" borderId="0"/>
    <xf numFmtId="0" fontId="1" fillId="0" borderId="0"/>
  </cellStyleXfs>
  <cellXfs count="74">
    <xf numFmtId="0" fontId="0" fillId="0" borderId="0" xfId="0"/>
    <xf numFmtId="0" fontId="3" fillId="0" borderId="0" xfId="1" applyFont="1"/>
    <xf numFmtId="0" fontId="2" fillId="0" borderId="0" xfId="1" applyFont="1" applyAlignment="1">
      <alignment horizontal="right" vertical="center"/>
    </xf>
    <xf numFmtId="2" fontId="2" fillId="0" borderId="0" xfId="1" applyNumberFormat="1" applyFont="1" applyAlignment="1">
      <alignment horizontal="right" vertical="center"/>
    </xf>
    <xf numFmtId="0" fontId="5" fillId="0" borderId="0" xfId="1" applyFont="1" applyAlignment="1">
      <alignment horizontal="center" vertical="center"/>
    </xf>
    <xf numFmtId="2" fontId="3" fillId="0" borderId="0" xfId="1" applyNumberFormat="1" applyFont="1"/>
    <xf numFmtId="2" fontId="6" fillId="0" borderId="0" xfId="1" applyNumberFormat="1" applyFont="1" applyAlignment="1">
      <alignment vertical="center"/>
    </xf>
    <xf numFmtId="0" fontId="6" fillId="0" borderId="0" xfId="1" applyFont="1" applyAlignment="1">
      <alignment vertical="center"/>
    </xf>
    <xf numFmtId="2" fontId="6" fillId="0" borderId="0" xfId="1" applyNumberFormat="1" applyFont="1" applyAlignment="1">
      <alignment horizontal="left" vertical="center"/>
    </xf>
    <xf numFmtId="0" fontId="6" fillId="0" borderId="0" xfId="1" applyFont="1" applyAlignment="1">
      <alignment horizontal="left" vertical="center"/>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Border="1" applyAlignment="1">
      <alignment horizontal="center" vertical="center" wrapText="1"/>
    </xf>
    <xf numFmtId="12" fontId="2" fillId="2" borderId="11" xfId="1" applyNumberFormat="1" applyFont="1" applyFill="1" applyBorder="1" applyAlignment="1">
      <alignment horizontal="center" vertical="center" wrapText="1"/>
    </xf>
    <xf numFmtId="0" fontId="6" fillId="2" borderId="12" xfId="1" applyFont="1" applyFill="1" applyBorder="1" applyAlignment="1">
      <alignment horizontal="center" vertical="center"/>
    </xf>
    <xf numFmtId="0" fontId="2" fillId="2" borderId="12" xfId="2" applyFont="1" applyFill="1" applyBorder="1" applyAlignment="1">
      <alignment horizontal="left" vertical="center" wrapText="1"/>
    </xf>
    <xf numFmtId="2" fontId="6" fillId="2" borderId="12" xfId="1" applyNumberFormat="1" applyFont="1" applyFill="1" applyBorder="1" applyAlignment="1">
      <alignment vertical="center"/>
    </xf>
    <xf numFmtId="0" fontId="6" fillId="2" borderId="12" xfId="1" applyFont="1" applyFill="1" applyBorder="1" applyAlignment="1">
      <alignment vertical="center"/>
    </xf>
    <xf numFmtId="164" fontId="6" fillId="2" borderId="12" xfId="1" applyNumberFormat="1" applyFont="1" applyFill="1" applyBorder="1" applyAlignment="1">
      <alignment vertical="center"/>
    </xf>
    <xf numFmtId="12" fontId="2" fillId="2" borderId="14" xfId="1" applyNumberFormat="1" applyFont="1" applyFill="1" applyBorder="1" applyAlignment="1">
      <alignment horizontal="center" vertical="center" wrapText="1"/>
    </xf>
    <xf numFmtId="0" fontId="6" fillId="2" borderId="15" xfId="1" applyFont="1" applyFill="1" applyBorder="1" applyAlignment="1">
      <alignment horizontal="center" vertical="center"/>
    </xf>
    <xf numFmtId="0" fontId="2" fillId="2" borderId="15" xfId="2" applyFont="1" applyFill="1" applyBorder="1" applyAlignment="1">
      <alignment horizontal="left" vertical="center" wrapText="1"/>
    </xf>
    <xf numFmtId="2" fontId="6" fillId="2" borderId="15" xfId="1" applyNumberFormat="1" applyFont="1" applyFill="1" applyBorder="1" applyAlignment="1">
      <alignment vertical="center"/>
    </xf>
    <xf numFmtId="0" fontId="6" fillId="2" borderId="15" xfId="1" applyFont="1" applyFill="1" applyBorder="1" applyAlignment="1">
      <alignment vertical="center"/>
    </xf>
    <xf numFmtId="164" fontId="6" fillId="2" borderId="15" xfId="1" applyNumberFormat="1" applyFont="1" applyFill="1" applyBorder="1" applyAlignment="1">
      <alignment vertical="center"/>
    </xf>
    <xf numFmtId="4" fontId="6" fillId="2" borderId="16" xfId="1" applyNumberFormat="1" applyFont="1" applyFill="1" applyBorder="1" applyAlignment="1">
      <alignment vertical="center"/>
    </xf>
    <xf numFmtId="0" fontId="7" fillId="2" borderId="15" xfId="1" applyFont="1" applyFill="1" applyBorder="1" applyAlignment="1">
      <alignment horizontal="center" vertical="center" wrapText="1"/>
    </xf>
    <xf numFmtId="0" fontId="7" fillId="2" borderId="15" xfId="1" applyFont="1" applyFill="1" applyBorder="1" applyAlignment="1">
      <alignment horizontal="center" vertical="center"/>
    </xf>
    <xf numFmtId="0" fontId="5" fillId="0" borderId="7" xfId="1" applyFont="1" applyBorder="1"/>
    <xf numFmtId="0" fontId="2" fillId="0" borderId="9" xfId="1" applyFont="1" applyBorder="1"/>
    <xf numFmtId="2" fontId="5" fillId="0" borderId="9" xfId="1" applyNumberFormat="1" applyFont="1" applyBorder="1"/>
    <xf numFmtId="0" fontId="5" fillId="0" borderId="17" xfId="1" applyFont="1" applyBorder="1" applyAlignment="1">
      <alignment horizontal="center"/>
    </xf>
    <xf numFmtId="4" fontId="5" fillId="0" borderId="10" xfId="1" applyNumberFormat="1" applyFont="1" applyBorder="1"/>
    <xf numFmtId="0" fontId="2" fillId="0" borderId="0" xfId="1" applyFont="1" applyAlignment="1">
      <alignment vertical="center"/>
    </xf>
    <xf numFmtId="0" fontId="7" fillId="0" borderId="18" xfId="1" applyFont="1" applyFill="1" applyBorder="1" applyAlignment="1">
      <alignment horizontal="center" vertical="center"/>
    </xf>
    <xf numFmtId="0" fontId="7" fillId="0" borderId="17"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20" xfId="1" applyFont="1" applyFill="1" applyBorder="1" applyAlignment="1">
      <alignment vertical="center"/>
    </xf>
    <xf numFmtId="0" fontId="6" fillId="0" borderId="21" xfId="1" applyFont="1" applyFill="1" applyBorder="1" applyAlignment="1">
      <alignment vertical="center"/>
    </xf>
    <xf numFmtId="0" fontId="6" fillId="0" borderId="22" xfId="1" applyFont="1" applyFill="1" applyBorder="1" applyAlignment="1">
      <alignment vertical="center"/>
    </xf>
    <xf numFmtId="0" fontId="6" fillId="0" borderId="23" xfId="1" applyFont="1" applyBorder="1" applyAlignment="1">
      <alignment vertical="center"/>
    </xf>
    <xf numFmtId="0" fontId="6" fillId="0" borderId="22" xfId="1" applyFont="1" applyBorder="1" applyAlignment="1">
      <alignment vertical="center"/>
    </xf>
    <xf numFmtId="0" fontId="5" fillId="0" borderId="18" xfId="1" applyFont="1" applyBorder="1" applyAlignment="1">
      <alignment vertical="center"/>
    </xf>
    <xf numFmtId="0" fontId="5" fillId="0" borderId="17" xfId="1" applyFont="1" applyBorder="1" applyAlignment="1"/>
    <xf numFmtId="4" fontId="5" fillId="0" borderId="10" xfId="1" applyNumberFormat="1" applyFont="1" applyBorder="1" applyAlignment="1"/>
    <xf numFmtId="0" fontId="2" fillId="0" borderId="0" xfId="1" applyFont="1" applyBorder="1" applyAlignment="1">
      <alignment vertical="center"/>
    </xf>
    <xf numFmtId="0" fontId="3" fillId="0" borderId="0" xfId="1" applyFont="1" applyBorder="1" applyAlignment="1"/>
    <xf numFmtId="2" fontId="7" fillId="2" borderId="12" xfId="1" applyNumberFormat="1" applyFont="1" applyFill="1" applyBorder="1" applyAlignment="1">
      <alignment vertical="center"/>
    </xf>
    <xf numFmtId="2" fontId="7" fillId="2" borderId="15" xfId="1" applyNumberFormat="1" applyFont="1" applyFill="1" applyBorder="1" applyAlignment="1">
      <alignment vertical="center"/>
    </xf>
    <xf numFmtId="2" fontId="4" fillId="0" borderId="17" xfId="1" applyNumberFormat="1" applyFont="1" applyBorder="1" applyAlignment="1"/>
    <xf numFmtId="0" fontId="2" fillId="2" borderId="12" xfId="1" applyFont="1" applyFill="1" applyBorder="1" applyAlignment="1">
      <alignment horizontal="center" vertical="center"/>
    </xf>
    <xf numFmtId="4" fontId="2" fillId="2" borderId="13" xfId="1" applyNumberFormat="1" applyFont="1" applyFill="1" applyBorder="1" applyAlignment="1">
      <alignment vertical="center"/>
    </xf>
    <xf numFmtId="0" fontId="2" fillId="2" borderId="15" xfId="1" applyFont="1" applyFill="1" applyBorder="1" applyAlignment="1">
      <alignment horizontal="center" vertical="center"/>
    </xf>
    <xf numFmtId="4" fontId="2" fillId="2" borderId="16" xfId="1" applyNumberFormat="1" applyFont="1" applyFill="1" applyBorder="1" applyAlignment="1">
      <alignment vertical="center"/>
    </xf>
    <xf numFmtId="1" fontId="7" fillId="0" borderId="17" xfId="1" applyNumberFormat="1" applyFont="1" applyFill="1" applyBorder="1" applyAlignment="1">
      <alignment horizontal="center" vertical="center"/>
    </xf>
    <xf numFmtId="0" fontId="7" fillId="0" borderId="10" xfId="1" applyFont="1" applyFill="1" applyBorder="1" applyAlignment="1">
      <alignment horizontal="center" vertical="center" wrapText="1"/>
    </xf>
    <xf numFmtId="0" fontId="6" fillId="0" borderId="0" xfId="1" applyFont="1" applyAlignment="1">
      <alignment vertical="top" wrapText="1"/>
    </xf>
    <xf numFmtId="0" fontId="2" fillId="0" borderId="0" xfId="1" applyFont="1" applyAlignment="1">
      <alignment horizontal="right" vertical="center"/>
    </xf>
    <xf numFmtId="0" fontId="4" fillId="0" borderId="0" xfId="1" applyFont="1" applyAlignment="1">
      <alignment horizontal="center" vertical="center" wrapText="1"/>
    </xf>
    <xf numFmtId="0" fontId="5" fillId="0" borderId="0" xfId="1" applyFont="1" applyAlignment="1">
      <alignment horizontal="center" vertical="center"/>
    </xf>
    <xf numFmtId="0" fontId="6" fillId="0" borderId="0" xfId="1" applyFont="1" applyAlignment="1">
      <alignment horizontal="left" vertical="center"/>
    </xf>
    <xf numFmtId="0" fontId="6" fillId="0" borderId="0" xfId="1" applyFont="1" applyAlignment="1">
      <alignment horizontal="right" vertical="center"/>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2" fontId="6" fillId="0" borderId="1" xfId="1" applyNumberFormat="1" applyFont="1" applyBorder="1" applyAlignment="1">
      <alignment horizontal="center" vertical="center" wrapText="1"/>
    </xf>
    <xf numFmtId="2" fontId="6" fillId="0" borderId="6" xfId="1" applyNumberFormat="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Alignment="1">
      <alignment horizontal="left" vertical="center" wrapText="1"/>
    </xf>
    <xf numFmtId="0" fontId="6" fillId="0" borderId="6" xfId="1" applyFont="1" applyBorder="1" applyAlignment="1">
      <alignment horizontal="center" vertical="center" wrapText="1"/>
    </xf>
  </cellXfs>
  <cellStyles count="3">
    <cellStyle name="Normal 2" xfId="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tabSelected="1" zoomScale="50" zoomScaleNormal="50" workbookViewId="0">
      <selection activeCell="G35" sqref="G35"/>
    </sheetView>
  </sheetViews>
  <sheetFormatPr defaultRowHeight="28.5" x14ac:dyDescent="0.45"/>
  <cols>
    <col min="1" max="1" width="9.140625" style="1"/>
    <col min="2" max="2" width="29.85546875" style="1" customWidth="1"/>
    <col min="3" max="3" width="16.42578125" style="1" customWidth="1"/>
    <col min="4" max="4" width="46.5703125" style="1" customWidth="1"/>
    <col min="5" max="5" width="29" style="5" customWidth="1"/>
    <col min="6" max="7" width="36.140625" style="1" customWidth="1"/>
    <col min="8" max="8" width="38.42578125" style="1" customWidth="1"/>
    <col min="9" max="9" width="42.28515625" style="1" customWidth="1"/>
    <col min="10" max="10" width="33.140625" style="1" customWidth="1"/>
    <col min="11" max="11" width="47.140625" style="1" customWidth="1"/>
    <col min="12" max="16384" width="9.140625" style="1"/>
  </cols>
  <sheetData>
    <row r="1" spans="2:11" x14ac:dyDescent="0.45">
      <c r="B1" s="60" t="s">
        <v>0</v>
      </c>
      <c r="C1" s="60"/>
      <c r="D1" s="60"/>
      <c r="E1" s="60"/>
      <c r="F1" s="60"/>
      <c r="G1" s="60"/>
      <c r="H1" s="60"/>
      <c r="I1" s="60"/>
      <c r="J1" s="60"/>
      <c r="K1" s="60"/>
    </row>
    <row r="2" spans="2:11" x14ac:dyDescent="0.45">
      <c r="B2" s="60" t="s">
        <v>1</v>
      </c>
      <c r="C2" s="60"/>
      <c r="D2" s="60"/>
      <c r="E2" s="60"/>
      <c r="F2" s="60"/>
      <c r="G2" s="60"/>
      <c r="H2" s="60"/>
      <c r="I2" s="60"/>
      <c r="J2" s="60"/>
      <c r="K2" s="60"/>
    </row>
    <row r="3" spans="2:11" x14ac:dyDescent="0.45">
      <c r="B3" s="2"/>
      <c r="C3" s="2"/>
      <c r="D3" s="2"/>
      <c r="E3" s="3"/>
      <c r="F3" s="2"/>
      <c r="G3" s="2"/>
      <c r="H3" s="2"/>
      <c r="I3" s="2"/>
      <c r="J3" s="2"/>
      <c r="K3" s="2"/>
    </row>
    <row r="4" spans="2:11" ht="168" customHeight="1" x14ac:dyDescent="0.45">
      <c r="B4" s="61" t="s">
        <v>2</v>
      </c>
      <c r="C4" s="61"/>
      <c r="D4" s="61"/>
      <c r="E4" s="61"/>
      <c r="F4" s="61"/>
      <c r="G4" s="61"/>
      <c r="H4" s="61"/>
      <c r="I4" s="61"/>
      <c r="J4" s="61"/>
      <c r="K4" s="61"/>
    </row>
    <row r="5" spans="2:11" ht="18" customHeight="1" x14ac:dyDescent="0.45">
      <c r="B5" s="62"/>
      <c r="C5" s="62"/>
      <c r="D5" s="62"/>
      <c r="E5" s="62"/>
      <c r="F5" s="62"/>
      <c r="G5" s="62"/>
      <c r="H5" s="62"/>
      <c r="I5" s="62"/>
      <c r="J5" s="62"/>
      <c r="K5" s="62"/>
    </row>
    <row r="6" spans="2:11" x14ac:dyDescent="0.45">
      <c r="B6" s="4"/>
    </row>
    <row r="7" spans="2:11" x14ac:dyDescent="0.45">
      <c r="B7" s="63" t="s">
        <v>3</v>
      </c>
      <c r="C7" s="63"/>
      <c r="D7" s="63"/>
      <c r="E7" s="63"/>
      <c r="F7" s="63"/>
      <c r="G7" s="63"/>
      <c r="H7" s="63"/>
      <c r="I7" s="63"/>
      <c r="J7" s="63"/>
      <c r="K7" s="63"/>
    </row>
    <row r="8" spans="2:11" ht="62.25" customHeight="1" x14ac:dyDescent="0.45">
      <c r="B8" s="59" t="s">
        <v>4</v>
      </c>
      <c r="C8" s="59"/>
      <c r="D8" s="59"/>
      <c r="E8" s="6"/>
      <c r="F8" s="7"/>
      <c r="G8" s="7"/>
      <c r="H8" s="7"/>
      <c r="I8" s="7"/>
      <c r="J8" s="7"/>
      <c r="K8" s="7"/>
    </row>
    <row r="9" spans="2:11" x14ac:dyDescent="0.45">
      <c r="B9" s="63" t="s">
        <v>5</v>
      </c>
      <c r="C9" s="63"/>
      <c r="D9" s="63"/>
      <c r="E9" s="63"/>
      <c r="F9" s="63"/>
      <c r="G9" s="63"/>
      <c r="H9" s="63"/>
      <c r="I9" s="63"/>
      <c r="J9" s="63"/>
      <c r="K9" s="63"/>
    </row>
    <row r="10" spans="2:11" x14ac:dyDescent="0.45">
      <c r="B10" s="63" t="s">
        <v>6</v>
      </c>
      <c r="C10" s="63"/>
      <c r="D10" s="63"/>
      <c r="E10" s="8"/>
      <c r="F10" s="9"/>
      <c r="G10" s="9"/>
      <c r="H10" s="9"/>
      <c r="I10" s="9"/>
      <c r="J10" s="9"/>
      <c r="K10" s="9"/>
    </row>
    <row r="11" spans="2:11" ht="29.25" thickBot="1" x14ac:dyDescent="0.5">
      <c r="B11" s="64"/>
      <c r="C11" s="64"/>
      <c r="D11" s="64"/>
      <c r="E11" s="64"/>
      <c r="F11" s="64"/>
      <c r="G11" s="64"/>
      <c r="H11" s="64"/>
      <c r="I11" s="64"/>
      <c r="J11" s="64"/>
      <c r="K11" s="64"/>
    </row>
    <row r="12" spans="2:11" ht="29.25" thickBot="1" x14ac:dyDescent="0.5">
      <c r="B12" s="65" t="s">
        <v>7</v>
      </c>
      <c r="C12" s="65" t="s">
        <v>8</v>
      </c>
      <c r="D12" s="65" t="s">
        <v>9</v>
      </c>
      <c r="E12" s="67" t="s">
        <v>10</v>
      </c>
      <c r="F12" s="69" t="s">
        <v>11</v>
      </c>
      <c r="G12" s="70"/>
      <c r="H12" s="70"/>
      <c r="I12" s="70"/>
      <c r="J12" s="70"/>
      <c r="K12" s="71"/>
    </row>
    <row r="13" spans="2:11" ht="249" customHeight="1" thickBot="1" x14ac:dyDescent="0.5">
      <c r="B13" s="66"/>
      <c r="C13" s="66"/>
      <c r="D13" s="66"/>
      <c r="E13" s="68"/>
      <c r="F13" s="10" t="s">
        <v>12</v>
      </c>
      <c r="G13" s="11" t="s">
        <v>13</v>
      </c>
      <c r="H13" s="12" t="s">
        <v>14</v>
      </c>
      <c r="I13" s="12" t="s">
        <v>15</v>
      </c>
      <c r="J13" s="13" t="s">
        <v>16</v>
      </c>
      <c r="K13" s="14" t="s">
        <v>17</v>
      </c>
    </row>
    <row r="14" spans="2:11" ht="29.25" thickBot="1" x14ac:dyDescent="0.5">
      <c r="B14" s="36">
        <v>1</v>
      </c>
      <c r="C14" s="37">
        <v>2</v>
      </c>
      <c r="D14" s="37">
        <v>3</v>
      </c>
      <c r="E14" s="57">
        <v>4</v>
      </c>
      <c r="F14" s="37">
        <v>5</v>
      </c>
      <c r="G14" s="37">
        <v>6</v>
      </c>
      <c r="H14" s="37">
        <v>7</v>
      </c>
      <c r="I14" s="37">
        <v>8</v>
      </c>
      <c r="J14" s="37">
        <v>9</v>
      </c>
      <c r="K14" s="58" t="s">
        <v>54</v>
      </c>
    </row>
    <row r="15" spans="2:11" x14ac:dyDescent="0.45">
      <c r="B15" s="15"/>
      <c r="C15" s="16">
        <v>1</v>
      </c>
      <c r="D15" s="17"/>
      <c r="E15" s="18"/>
      <c r="F15" s="50">
        <f>IF(E15&lt;=180,E15,180)</f>
        <v>0</v>
      </c>
      <c r="G15" s="18"/>
      <c r="H15" s="19">
        <v>18.0684</v>
      </c>
      <c r="I15" s="20">
        <v>18.0684</v>
      </c>
      <c r="J15" s="53" t="s">
        <v>18</v>
      </c>
      <c r="K15" s="54">
        <f>ROUND((H15-I15)*F15,2)</f>
        <v>0</v>
      </c>
    </row>
    <row r="16" spans="2:11" x14ac:dyDescent="0.45">
      <c r="B16" s="21"/>
      <c r="C16" s="22">
        <v>2</v>
      </c>
      <c r="D16" s="23"/>
      <c r="E16" s="24"/>
      <c r="F16" s="51">
        <f>IF(E16&lt;=180,E16,180)</f>
        <v>0</v>
      </c>
      <c r="G16" s="24"/>
      <c r="H16" s="25">
        <v>18.0684</v>
      </c>
      <c r="I16" s="26">
        <v>17</v>
      </c>
      <c r="J16" s="55" t="s">
        <v>19</v>
      </c>
      <c r="K16" s="56">
        <f>ROUND((H16-I16)*F16,2)</f>
        <v>0</v>
      </c>
    </row>
    <row r="17" spans="2:11" x14ac:dyDescent="0.45">
      <c r="B17" s="21"/>
      <c r="C17" s="22">
        <v>3</v>
      </c>
      <c r="D17" s="23"/>
      <c r="E17" s="24"/>
      <c r="F17" s="51">
        <f t="shared" ref="F17:F20" si="0">IF(E17&lt;=180,E17,180)</f>
        <v>0</v>
      </c>
      <c r="G17" s="24"/>
      <c r="H17" s="25">
        <v>18.0684</v>
      </c>
      <c r="I17" s="26">
        <v>12.6</v>
      </c>
      <c r="J17" s="55" t="s">
        <v>20</v>
      </c>
      <c r="K17" s="56">
        <f t="shared" ref="K17:K23" si="1">ROUND((H17-I17)*F17,2)</f>
        <v>0</v>
      </c>
    </row>
    <row r="18" spans="2:11" x14ac:dyDescent="0.45">
      <c r="B18" s="21"/>
      <c r="C18" s="22">
        <v>4</v>
      </c>
      <c r="D18" s="23"/>
      <c r="E18" s="24"/>
      <c r="F18" s="51">
        <f t="shared" si="0"/>
        <v>0</v>
      </c>
      <c r="G18" s="24"/>
      <c r="H18" s="25">
        <v>18.0684</v>
      </c>
      <c r="I18" s="26">
        <v>12.4</v>
      </c>
      <c r="J18" s="55" t="s">
        <v>21</v>
      </c>
      <c r="K18" s="56">
        <f t="shared" si="1"/>
        <v>0</v>
      </c>
    </row>
    <row r="19" spans="2:11" x14ac:dyDescent="0.45">
      <c r="B19" s="21"/>
      <c r="C19" s="22">
        <v>5</v>
      </c>
      <c r="D19" s="23"/>
      <c r="E19" s="24"/>
      <c r="F19" s="51">
        <f t="shared" si="0"/>
        <v>0</v>
      </c>
      <c r="G19" s="24"/>
      <c r="H19" s="25">
        <v>18.0684</v>
      </c>
      <c r="I19" s="26">
        <v>12.2</v>
      </c>
      <c r="J19" s="55" t="s">
        <v>22</v>
      </c>
      <c r="K19" s="56">
        <f t="shared" si="1"/>
        <v>0</v>
      </c>
    </row>
    <row r="20" spans="2:11" x14ac:dyDescent="0.45">
      <c r="B20" s="21"/>
      <c r="C20" s="22">
        <v>6</v>
      </c>
      <c r="D20" s="23"/>
      <c r="E20" s="24"/>
      <c r="F20" s="51">
        <f t="shared" si="0"/>
        <v>0</v>
      </c>
      <c r="G20" s="24"/>
      <c r="H20" s="25">
        <v>18.0684</v>
      </c>
      <c r="I20" s="26">
        <v>12</v>
      </c>
      <c r="J20" s="55" t="s">
        <v>23</v>
      </c>
      <c r="K20" s="56">
        <f t="shared" si="1"/>
        <v>0</v>
      </c>
    </row>
    <row r="21" spans="2:11" x14ac:dyDescent="0.45">
      <c r="B21" s="21"/>
      <c r="C21" s="22">
        <v>7</v>
      </c>
      <c r="D21" s="23"/>
      <c r="E21" s="24"/>
      <c r="F21" s="51"/>
      <c r="G21" s="24">
        <f>IF(E21&lt;=90,E21,90)</f>
        <v>0</v>
      </c>
      <c r="H21" s="25">
        <v>18.0684</v>
      </c>
      <c r="I21" s="26">
        <v>12.2</v>
      </c>
      <c r="J21" s="28" t="s">
        <v>24</v>
      </c>
      <c r="K21" s="27">
        <f>ROUND((H21-I21)*G21,2)</f>
        <v>0</v>
      </c>
    </row>
    <row r="22" spans="2:11" x14ac:dyDescent="0.45">
      <c r="B22" s="21"/>
      <c r="C22" s="22">
        <v>8</v>
      </c>
      <c r="D22" s="23"/>
      <c r="E22" s="24"/>
      <c r="F22" s="51"/>
      <c r="G22" s="24">
        <f>IF(E22&lt;=90,E22,90)</f>
        <v>0</v>
      </c>
      <c r="H22" s="25">
        <v>18.0684</v>
      </c>
      <c r="I22" s="26">
        <v>12</v>
      </c>
      <c r="J22" s="29" t="s">
        <v>25</v>
      </c>
      <c r="K22" s="27">
        <f>ROUND((H22-I22)*G22,2)</f>
        <v>0</v>
      </c>
    </row>
    <row r="23" spans="2:11" ht="29.25" thickBot="1" x14ac:dyDescent="0.5">
      <c r="B23" s="21"/>
      <c r="C23" s="22">
        <v>9</v>
      </c>
      <c r="D23" s="23"/>
      <c r="E23" s="24"/>
      <c r="F23" s="51"/>
      <c r="G23" s="24"/>
      <c r="H23" s="25"/>
      <c r="I23" s="26"/>
      <c r="J23" s="22" t="s">
        <v>26</v>
      </c>
      <c r="K23" s="27">
        <f t="shared" si="1"/>
        <v>0</v>
      </c>
    </row>
    <row r="24" spans="2:11" ht="29.25" thickBot="1" x14ac:dyDescent="0.5">
      <c r="B24" s="30" t="s">
        <v>27</v>
      </c>
      <c r="C24" s="31"/>
      <c r="D24" s="31"/>
      <c r="E24" s="32">
        <f>SUM(E15:E23)</f>
        <v>0</v>
      </c>
      <c r="F24" s="32">
        <f>SUM(F15:F23)</f>
        <v>0</v>
      </c>
      <c r="G24" s="32">
        <f>SUM(G15:G23)</f>
        <v>0</v>
      </c>
      <c r="H24" s="33" t="s">
        <v>28</v>
      </c>
      <c r="I24" s="33" t="s">
        <v>28</v>
      </c>
      <c r="J24" s="33" t="s">
        <v>28</v>
      </c>
      <c r="K24" s="34">
        <f>SUM(K15:K23)</f>
        <v>0</v>
      </c>
    </row>
    <row r="28" spans="2:11" x14ac:dyDescent="0.45">
      <c r="B28" s="35" t="s">
        <v>29</v>
      </c>
    </row>
    <row r="29" spans="2:11" x14ac:dyDescent="0.45">
      <c r="B29" s="35"/>
    </row>
    <row r="30" spans="2:11" x14ac:dyDescent="0.45">
      <c r="B30" s="35" t="s">
        <v>30</v>
      </c>
    </row>
    <row r="32" spans="2:11" x14ac:dyDescent="0.45">
      <c r="B32" s="1" t="s">
        <v>31</v>
      </c>
    </row>
  </sheetData>
  <autoFilter ref="B14:K24">
    <sortState ref="B20:J35">
      <sortCondition ref="C19:C35"/>
    </sortState>
  </autoFilter>
  <mergeCells count="14">
    <mergeCell ref="B9:K9"/>
    <mergeCell ref="B10:D10"/>
    <mergeCell ref="B11:K11"/>
    <mergeCell ref="B12:B13"/>
    <mergeCell ref="C12:C13"/>
    <mergeCell ref="D12:D13"/>
    <mergeCell ref="E12:E13"/>
    <mergeCell ref="F12:K12"/>
    <mergeCell ref="B8:D8"/>
    <mergeCell ref="B1:K1"/>
    <mergeCell ref="B2:K2"/>
    <mergeCell ref="B4:K4"/>
    <mergeCell ref="B5:K5"/>
    <mergeCell ref="B7:K7"/>
  </mergeCells>
  <pageMargins left="0.31496062992125984" right="0.31496062992125984" top="0.55118110236220474"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topLeftCell="A10" zoomScale="40" zoomScaleNormal="40" workbookViewId="0">
      <selection activeCell="F18" sqref="F18"/>
    </sheetView>
  </sheetViews>
  <sheetFormatPr defaultRowHeight="28.5" x14ac:dyDescent="0.45"/>
  <cols>
    <col min="1" max="1" width="9.140625" style="1"/>
    <col min="2" max="2" width="32" style="1" customWidth="1"/>
    <col min="3" max="3" width="16.42578125" style="1" customWidth="1"/>
    <col min="4" max="4" width="28.85546875" style="1" customWidth="1"/>
    <col min="5" max="5" width="31.28515625" style="1" customWidth="1"/>
    <col min="6" max="6" width="35.7109375" style="1" customWidth="1"/>
    <col min="7" max="7" width="32.5703125" style="1" customWidth="1"/>
    <col min="8" max="8" width="41.7109375" style="1" customWidth="1"/>
    <col min="9" max="9" width="33.85546875" style="1" customWidth="1"/>
    <col min="10" max="10" width="41.140625" style="1" customWidth="1"/>
    <col min="11" max="11" width="43.5703125" style="1" customWidth="1"/>
    <col min="12" max="16384" width="9.140625" style="1"/>
  </cols>
  <sheetData>
    <row r="1" spans="2:11" x14ac:dyDescent="0.45">
      <c r="B1" s="60" t="s">
        <v>32</v>
      </c>
      <c r="C1" s="60"/>
      <c r="D1" s="60"/>
      <c r="E1" s="60"/>
      <c r="F1" s="60"/>
      <c r="G1" s="60"/>
      <c r="H1" s="60"/>
      <c r="I1" s="60"/>
      <c r="J1" s="60"/>
      <c r="K1" s="60"/>
    </row>
    <row r="2" spans="2:11" x14ac:dyDescent="0.45">
      <c r="B2" s="60" t="s">
        <v>33</v>
      </c>
      <c r="C2" s="60"/>
      <c r="D2" s="60"/>
      <c r="E2" s="60"/>
      <c r="F2" s="60"/>
      <c r="G2" s="60"/>
      <c r="H2" s="60"/>
      <c r="I2" s="60"/>
      <c r="J2" s="60"/>
      <c r="K2" s="60"/>
    </row>
    <row r="3" spans="2:11" x14ac:dyDescent="0.45">
      <c r="B3" s="60"/>
      <c r="C3" s="60"/>
      <c r="D3" s="60"/>
      <c r="E3" s="60"/>
      <c r="F3" s="60"/>
      <c r="G3" s="60"/>
      <c r="H3" s="60"/>
      <c r="I3" s="60"/>
      <c r="J3" s="60"/>
      <c r="K3" s="60"/>
    </row>
    <row r="4" spans="2:11" ht="186.75" customHeight="1" x14ac:dyDescent="0.45">
      <c r="B4" s="61" t="s">
        <v>34</v>
      </c>
      <c r="C4" s="61"/>
      <c r="D4" s="61"/>
      <c r="E4" s="61"/>
      <c r="F4" s="61"/>
      <c r="G4" s="61"/>
      <c r="H4" s="61"/>
      <c r="I4" s="61"/>
      <c r="J4" s="61"/>
      <c r="K4" s="61"/>
    </row>
    <row r="5" spans="2:11" ht="9.75" customHeight="1" x14ac:dyDescent="0.45">
      <c r="B5" s="62"/>
      <c r="C5" s="62"/>
      <c r="D5" s="62"/>
      <c r="E5" s="62"/>
      <c r="F5" s="62"/>
      <c r="G5" s="62"/>
      <c r="H5" s="62"/>
      <c r="I5" s="62"/>
      <c r="J5" s="62"/>
      <c r="K5" s="62"/>
    </row>
    <row r="6" spans="2:11" x14ac:dyDescent="0.45">
      <c r="B6" s="4"/>
    </row>
    <row r="7" spans="2:11" x14ac:dyDescent="0.45">
      <c r="B7" s="63" t="s">
        <v>35</v>
      </c>
      <c r="C7" s="63"/>
      <c r="D7" s="63"/>
      <c r="E7" s="63"/>
      <c r="F7" s="63"/>
      <c r="G7" s="63"/>
      <c r="H7" s="63"/>
      <c r="I7" s="63"/>
      <c r="J7" s="63"/>
      <c r="K7" s="63"/>
    </row>
    <row r="8" spans="2:11" ht="54.75" customHeight="1" x14ac:dyDescent="0.45">
      <c r="B8" s="72" t="s">
        <v>36</v>
      </c>
      <c r="C8" s="72"/>
      <c r="D8" s="72"/>
      <c r="E8" s="72"/>
      <c r="F8" s="72"/>
      <c r="G8" s="72"/>
      <c r="H8" s="72"/>
      <c r="I8" s="72"/>
      <c r="J8" s="72"/>
      <c r="K8" s="72"/>
    </row>
    <row r="9" spans="2:11" x14ac:dyDescent="0.45">
      <c r="B9" s="63" t="s">
        <v>37</v>
      </c>
      <c r="C9" s="63"/>
      <c r="D9" s="63"/>
      <c r="E9" s="63"/>
      <c r="F9" s="63"/>
      <c r="G9" s="63"/>
      <c r="H9" s="63"/>
      <c r="I9" s="63"/>
      <c r="J9" s="63"/>
      <c r="K9" s="63"/>
    </row>
    <row r="10" spans="2:11" x14ac:dyDescent="0.45">
      <c r="B10" s="63" t="s">
        <v>38</v>
      </c>
      <c r="C10" s="63"/>
      <c r="D10" s="63"/>
      <c r="E10" s="63"/>
      <c r="F10" s="63"/>
      <c r="G10" s="63"/>
      <c r="H10" s="63"/>
      <c r="I10" s="63"/>
      <c r="J10" s="63"/>
      <c r="K10" s="63"/>
    </row>
    <row r="11" spans="2:11" ht="29.25" thickBot="1" x14ac:dyDescent="0.5">
      <c r="B11" s="64"/>
      <c r="C11" s="64"/>
      <c r="D11" s="64"/>
      <c r="E11" s="64"/>
      <c r="F11" s="64"/>
      <c r="G11" s="64"/>
      <c r="H11" s="64"/>
      <c r="I11" s="64"/>
      <c r="J11" s="64"/>
      <c r="K11" s="64"/>
    </row>
    <row r="12" spans="2:11" ht="29.25" thickBot="1" x14ac:dyDescent="0.5">
      <c r="B12" s="65" t="s">
        <v>39</v>
      </c>
      <c r="C12" s="65" t="s">
        <v>40</v>
      </c>
      <c r="D12" s="65" t="s">
        <v>41</v>
      </c>
      <c r="E12" s="65" t="s">
        <v>42</v>
      </c>
      <c r="F12" s="69" t="s">
        <v>43</v>
      </c>
      <c r="G12" s="70"/>
      <c r="H12" s="70"/>
      <c r="I12" s="70"/>
      <c r="J12" s="70"/>
      <c r="K12" s="71"/>
    </row>
    <row r="13" spans="2:11" ht="249.75" customHeight="1" thickBot="1" x14ac:dyDescent="0.5">
      <c r="B13" s="66"/>
      <c r="C13" s="66"/>
      <c r="D13" s="66"/>
      <c r="E13" s="73"/>
      <c r="F13" s="10" t="s">
        <v>44</v>
      </c>
      <c r="G13" s="11" t="s">
        <v>45</v>
      </c>
      <c r="H13" s="12" t="s">
        <v>46</v>
      </c>
      <c r="I13" s="12" t="s">
        <v>47</v>
      </c>
      <c r="J13" s="13" t="s">
        <v>48</v>
      </c>
      <c r="K13" s="14" t="s">
        <v>49</v>
      </c>
    </row>
    <row r="14" spans="2:11" ht="56.25" thickBot="1" x14ac:dyDescent="0.5">
      <c r="B14" s="36">
        <v>1</v>
      </c>
      <c r="C14" s="37">
        <v>2</v>
      </c>
      <c r="D14" s="37">
        <v>3</v>
      </c>
      <c r="E14" s="57">
        <v>4</v>
      </c>
      <c r="F14" s="37">
        <v>5</v>
      </c>
      <c r="G14" s="37">
        <v>6</v>
      </c>
      <c r="H14" s="37">
        <v>7</v>
      </c>
      <c r="I14" s="37">
        <v>8</v>
      </c>
      <c r="J14" s="37">
        <v>9</v>
      </c>
      <c r="K14" s="58" t="s">
        <v>54</v>
      </c>
    </row>
    <row r="15" spans="2:11" x14ac:dyDescent="0.45">
      <c r="B15" s="38"/>
      <c r="C15" s="39">
        <v>1</v>
      </c>
      <c r="D15" s="40"/>
      <c r="E15" s="40"/>
      <c r="F15" s="50">
        <f>IF(E15&lt;=180,E15,180)</f>
        <v>0</v>
      </c>
      <c r="G15" s="18"/>
      <c r="H15" s="19">
        <v>18.0684</v>
      </c>
      <c r="I15" s="20">
        <v>18.0684</v>
      </c>
      <c r="J15" s="53" t="s">
        <v>18</v>
      </c>
      <c r="K15" s="54">
        <f>ROUND((H15-I15)*F15,2)</f>
        <v>0</v>
      </c>
    </row>
    <row r="16" spans="2:11" x14ac:dyDescent="0.45">
      <c r="B16" s="38"/>
      <c r="C16" s="39">
        <v>2</v>
      </c>
      <c r="D16" s="40"/>
      <c r="E16" s="40"/>
      <c r="F16" s="51">
        <f>IF(E16&lt;=180,E16,180)</f>
        <v>0</v>
      </c>
      <c r="G16" s="24"/>
      <c r="H16" s="25">
        <v>18.0684</v>
      </c>
      <c r="I16" s="26">
        <v>17</v>
      </c>
      <c r="J16" s="55" t="s">
        <v>19</v>
      </c>
      <c r="K16" s="56">
        <f>ROUND((H16-I16)*F16,2)</f>
        <v>0</v>
      </c>
    </row>
    <row r="17" spans="2:11" x14ac:dyDescent="0.45">
      <c r="B17" s="38"/>
      <c r="C17" s="39">
        <v>3</v>
      </c>
      <c r="D17" s="40"/>
      <c r="E17" s="40"/>
      <c r="F17" s="51">
        <f t="shared" ref="F17:F20" si="0">IF(E17&lt;=180,E17,180)</f>
        <v>0</v>
      </c>
      <c r="G17" s="24"/>
      <c r="H17" s="25">
        <v>18.0684</v>
      </c>
      <c r="I17" s="26">
        <v>12.6</v>
      </c>
      <c r="J17" s="55" t="s">
        <v>20</v>
      </c>
      <c r="K17" s="56">
        <f t="shared" ref="K17:K23" si="1">ROUND((H17-I17)*F17,2)</f>
        <v>0</v>
      </c>
    </row>
    <row r="18" spans="2:11" x14ac:dyDescent="0.45">
      <c r="B18" s="38"/>
      <c r="C18" s="39">
        <v>4</v>
      </c>
      <c r="D18" s="40"/>
      <c r="E18" s="41"/>
      <c r="F18" s="51">
        <f t="shared" si="0"/>
        <v>0</v>
      </c>
      <c r="G18" s="24"/>
      <c r="H18" s="25">
        <v>18.0684</v>
      </c>
      <c r="I18" s="26">
        <v>12.4</v>
      </c>
      <c r="J18" s="55" t="s">
        <v>21</v>
      </c>
      <c r="K18" s="56">
        <f t="shared" si="1"/>
        <v>0</v>
      </c>
    </row>
    <row r="19" spans="2:11" x14ac:dyDescent="0.45">
      <c r="B19" s="38"/>
      <c r="C19" s="39">
        <v>5</v>
      </c>
      <c r="D19" s="40"/>
      <c r="E19" s="41"/>
      <c r="F19" s="51">
        <f t="shared" si="0"/>
        <v>0</v>
      </c>
      <c r="G19" s="24"/>
      <c r="H19" s="25">
        <v>18.0684</v>
      </c>
      <c r="I19" s="26">
        <v>12.2</v>
      </c>
      <c r="J19" s="55" t="s">
        <v>22</v>
      </c>
      <c r="K19" s="56">
        <f t="shared" si="1"/>
        <v>0</v>
      </c>
    </row>
    <row r="20" spans="2:11" x14ac:dyDescent="0.45">
      <c r="B20" s="38"/>
      <c r="C20" s="39">
        <v>6</v>
      </c>
      <c r="D20" s="40"/>
      <c r="E20" s="41"/>
      <c r="F20" s="51">
        <f t="shared" si="0"/>
        <v>0</v>
      </c>
      <c r="G20" s="24"/>
      <c r="H20" s="25">
        <v>18.0684</v>
      </c>
      <c r="I20" s="26">
        <v>12</v>
      </c>
      <c r="J20" s="55" t="s">
        <v>23</v>
      </c>
      <c r="K20" s="56">
        <f t="shared" si="1"/>
        <v>0</v>
      </c>
    </row>
    <row r="21" spans="2:11" x14ac:dyDescent="0.45">
      <c r="B21" s="38"/>
      <c r="C21" s="39">
        <v>7</v>
      </c>
      <c r="D21" s="40"/>
      <c r="E21" s="42"/>
      <c r="F21" s="51"/>
      <c r="G21" s="24">
        <f>IF(E21&lt;=90,E21,90)</f>
        <v>0</v>
      </c>
      <c r="H21" s="25">
        <v>18.0684</v>
      </c>
      <c r="I21" s="26">
        <v>12.2</v>
      </c>
      <c r="J21" s="28" t="s">
        <v>24</v>
      </c>
      <c r="K21" s="27">
        <f>ROUND((H21-I21)*G21,2)</f>
        <v>0</v>
      </c>
    </row>
    <row r="22" spans="2:11" x14ac:dyDescent="0.45">
      <c r="B22" s="38"/>
      <c r="C22" s="39">
        <v>8</v>
      </c>
      <c r="D22" s="40"/>
      <c r="E22" s="42"/>
      <c r="F22" s="51"/>
      <c r="G22" s="24">
        <f>IF(E22&lt;=90,E22,90)</f>
        <v>0</v>
      </c>
      <c r="H22" s="25">
        <v>18.0684</v>
      </c>
      <c r="I22" s="26">
        <v>12</v>
      </c>
      <c r="J22" s="29" t="s">
        <v>25</v>
      </c>
      <c r="K22" s="27">
        <f>ROUND((H22-I22)*G22,2)</f>
        <v>0</v>
      </c>
    </row>
    <row r="23" spans="2:11" ht="29.25" thickBot="1" x14ac:dyDescent="0.5">
      <c r="B23" s="43"/>
      <c r="C23" s="39">
        <v>9</v>
      </c>
      <c r="D23" s="44"/>
      <c r="E23" s="44"/>
      <c r="F23" s="51"/>
      <c r="G23" s="24"/>
      <c r="H23" s="25"/>
      <c r="I23" s="26"/>
      <c r="J23" s="22" t="s">
        <v>26</v>
      </c>
      <c r="K23" s="27">
        <f t="shared" si="1"/>
        <v>0</v>
      </c>
    </row>
    <row r="24" spans="2:11" ht="29.25" thickBot="1" x14ac:dyDescent="0.5">
      <c r="B24" s="45" t="s">
        <v>50</v>
      </c>
      <c r="C24" s="46"/>
      <c r="D24" s="46"/>
      <c r="E24" s="46">
        <f>SUM(E15:E23)</f>
        <v>0</v>
      </c>
      <c r="F24" s="52">
        <f>SUM(F15:F23)</f>
        <v>0</v>
      </c>
      <c r="G24" s="52">
        <f>SUM(G15:G23)</f>
        <v>0</v>
      </c>
      <c r="H24" s="33" t="s">
        <v>28</v>
      </c>
      <c r="I24" s="33" t="s">
        <v>28</v>
      </c>
      <c r="J24" s="33" t="s">
        <v>28</v>
      </c>
      <c r="K24" s="47">
        <f>SUM(K15:K23)</f>
        <v>0</v>
      </c>
    </row>
    <row r="25" spans="2:11" x14ac:dyDescent="0.45">
      <c r="B25" s="48"/>
      <c r="C25" s="49"/>
      <c r="D25" s="49"/>
      <c r="E25" s="49"/>
      <c r="F25" s="49"/>
      <c r="G25" s="49"/>
      <c r="H25" s="49"/>
      <c r="I25" s="49"/>
      <c r="J25" s="49"/>
      <c r="K25" s="49"/>
    </row>
    <row r="26" spans="2:11" x14ac:dyDescent="0.45">
      <c r="B26" s="48"/>
      <c r="C26" s="49"/>
      <c r="D26" s="49"/>
      <c r="E26" s="49"/>
      <c r="F26" s="49"/>
      <c r="G26" s="49"/>
      <c r="H26" s="49"/>
      <c r="I26" s="49"/>
      <c r="J26" s="49"/>
      <c r="K26" s="49"/>
    </row>
    <row r="27" spans="2:11" x14ac:dyDescent="0.45">
      <c r="B27" s="35" t="s">
        <v>51</v>
      </c>
    </row>
    <row r="28" spans="2:11" x14ac:dyDescent="0.45">
      <c r="B28" s="35"/>
    </row>
    <row r="29" spans="2:11" x14ac:dyDescent="0.45">
      <c r="B29" s="35" t="s">
        <v>52</v>
      </c>
    </row>
    <row r="31" spans="2:11" x14ac:dyDescent="0.45">
      <c r="B31" s="1" t="s">
        <v>53</v>
      </c>
    </row>
  </sheetData>
  <autoFilter ref="B14:K14"/>
  <mergeCells count="15">
    <mergeCell ref="B8:K8"/>
    <mergeCell ref="B9:K9"/>
    <mergeCell ref="B10:K10"/>
    <mergeCell ref="B11:K11"/>
    <mergeCell ref="B12:B13"/>
    <mergeCell ref="C12:C13"/>
    <mergeCell ref="D12:D13"/>
    <mergeCell ref="E12:E13"/>
    <mergeCell ref="F12:K12"/>
    <mergeCell ref="B7:K7"/>
    <mergeCell ref="B1:K1"/>
    <mergeCell ref="B2:K2"/>
    <mergeCell ref="B3:K3"/>
    <mergeCell ref="B4:K4"/>
    <mergeCell ref="B5:K5"/>
  </mergeCells>
  <pageMargins left="0.31496062992125984" right="0.31496062992125984" top="0.55118110236220474"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AnexaX ACC rom</vt:lpstr>
      <vt:lpstr>AnexaX ACC рус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 Cozearschi</dc:creator>
  <cp:lastModifiedBy>Ina Cozearschi</cp:lastModifiedBy>
  <dcterms:created xsi:type="dcterms:W3CDTF">2023-11-29T09:00:18Z</dcterms:created>
  <dcterms:modified xsi:type="dcterms:W3CDTF">2023-11-30T09:39:27Z</dcterms:modified>
</cp:coreProperties>
</file>